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mo_gaspari\Desktop\"/>
    </mc:Choice>
  </mc:AlternateContent>
  <bookViews>
    <workbookView xWindow="0" yWindow="0" windowWidth="28800" windowHeight="12000"/>
  </bookViews>
  <sheets>
    <sheet name="ALLEGATO - A -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Z3" i="1"/>
  <c r="Q3" i="1"/>
  <c r="P3" i="1"/>
  <c r="O3" i="1"/>
  <c r="N3" i="1"/>
  <c r="M3" i="1"/>
  <c r="K3" i="1"/>
  <c r="J3" i="1"/>
  <c r="I3" i="1"/>
  <c r="H3" i="1"/>
  <c r="G3" i="1"/>
  <c r="L3" i="1" l="1"/>
  <c r="R3" i="1"/>
  <c r="S3" i="1" s="1"/>
  <c r="Z27" i="1" l="1"/>
  <c r="AA27" i="1" s="1"/>
  <c r="X27" i="1"/>
  <c r="Z26" i="1"/>
  <c r="AA26" i="1" s="1"/>
  <c r="X26" i="1"/>
  <c r="Z25" i="1"/>
  <c r="AA25" i="1" s="1"/>
  <c r="X25" i="1"/>
  <c r="Z24" i="1"/>
  <c r="AA24" i="1" s="1"/>
  <c r="X24" i="1"/>
  <c r="Z23" i="1"/>
  <c r="AA23" i="1" s="1"/>
  <c r="X23" i="1"/>
  <c r="Z22" i="1"/>
  <c r="AA22" i="1" s="1"/>
  <c r="X22" i="1"/>
  <c r="Z21" i="1"/>
  <c r="AA21" i="1" s="1"/>
  <c r="X21" i="1"/>
  <c r="Z20" i="1"/>
  <c r="AA20" i="1" s="1"/>
  <c r="X20" i="1"/>
  <c r="Z19" i="1"/>
  <c r="AA19" i="1" s="1"/>
  <c r="X19" i="1"/>
  <c r="Z18" i="1"/>
  <c r="AA18" i="1" s="1"/>
  <c r="X18" i="1"/>
  <c r="Z17" i="1"/>
  <c r="AA17" i="1" s="1"/>
  <c r="X17" i="1"/>
  <c r="Z16" i="1"/>
  <c r="AA16" i="1" s="1"/>
  <c r="X16" i="1"/>
  <c r="Z15" i="1"/>
  <c r="AA15" i="1" s="1"/>
  <c r="X15" i="1"/>
  <c r="Z14" i="1"/>
  <c r="AA14" i="1" s="1"/>
  <c r="X14" i="1"/>
  <c r="Z13" i="1"/>
  <c r="AA13" i="1" s="1"/>
  <c r="X13" i="1"/>
  <c r="Z12" i="1"/>
  <c r="AA12" i="1" s="1"/>
  <c r="X12" i="1"/>
  <c r="Z11" i="1"/>
  <c r="AA11" i="1" s="1"/>
  <c r="X11" i="1"/>
  <c r="Z10" i="1"/>
  <c r="AA10" i="1" s="1"/>
  <c r="X10" i="1"/>
  <c r="Z9" i="1"/>
  <c r="AA9" i="1" s="1"/>
  <c r="X9" i="1"/>
  <c r="Z8" i="1"/>
  <c r="AA8" i="1" s="1"/>
  <c r="X8" i="1"/>
  <c r="Z7" i="1"/>
  <c r="AA7" i="1" s="1"/>
  <c r="X7" i="1"/>
  <c r="Z6" i="1"/>
  <c r="AA6" i="1" s="1"/>
  <c r="X6" i="1"/>
  <c r="Z5" i="1"/>
  <c r="AA5" i="1" s="1"/>
  <c r="X5" i="1"/>
  <c r="Z4" i="1"/>
  <c r="AA4" i="1" s="1"/>
  <c r="X4" i="1"/>
  <c r="AA28" i="1" l="1"/>
  <c r="X28" i="1"/>
</calcChain>
</file>

<file path=xl/sharedStrings.xml><?xml version="1.0" encoding="utf-8"?>
<sst xmlns="http://schemas.openxmlformats.org/spreadsheetml/2006/main" count="134" uniqueCount="98">
  <si>
    <t>PUNTEGGIO ISTRUTTORIA AMMISSIBILITA'</t>
  </si>
  <si>
    <t xml:space="preserve">PUNTEGGIO MEDIA COMMISSIONE                                                 </t>
  </si>
  <si>
    <t xml:space="preserve">IMPORTI LINEA A </t>
  </si>
  <si>
    <t>IMPORTI LINEA B</t>
  </si>
  <si>
    <t xml:space="preserve">TOTALE LINEA A + LINEA B </t>
  </si>
  <si>
    <t>POSIZIONE</t>
  </si>
  <si>
    <t xml:space="preserve">ID PROGETTO LINEA A </t>
  </si>
  <si>
    <t>ID PROGETTO LINEA B</t>
  </si>
  <si>
    <t>Ragione Sociale</t>
  </si>
  <si>
    <t>Partita IVA</t>
  </si>
  <si>
    <t>Comune</t>
  </si>
  <si>
    <t xml:space="preserve"> 
ATECO</t>
  </si>
  <si>
    <t xml:space="preserve">CAPACITA' ECONOMICA PROPONENTE </t>
  </si>
  <si>
    <t>LINEA A + LIENA B</t>
  </si>
  <si>
    <t xml:space="preserve">N. ASSUNZIONI </t>
  </si>
  <si>
    <t xml:space="preserve">SINERGIE REGIONALI </t>
  </si>
  <si>
    <t xml:space="preserve">TOTALE PUNTEGGIO AMMISSIBILITA' </t>
  </si>
  <si>
    <t xml:space="preserve">CHIAREZZA DELLA PROPPOSTA </t>
  </si>
  <si>
    <t xml:space="preserve">CONGRUITA' E PERTINENZA DEI COSTI </t>
  </si>
  <si>
    <t>LIVELLO DELLE COMPETENZE DELL'IMPERSA</t>
  </si>
  <si>
    <t xml:space="preserve">MIGLIORAMENTO O SVILUPPO DI NUOVI PROCESSI PRODUTTIVI </t>
  </si>
  <si>
    <t>INNOVATIVITA' DELL'IDEA DI BUSINESS</t>
  </si>
  <si>
    <t>TOTALE MEDIA  PUNTEGGIO COMMISSION</t>
  </si>
  <si>
    <t xml:space="preserve">TOTALE PUNTEGGIO GRADUATORIA </t>
  </si>
  <si>
    <t>Costo Investimento</t>
  </si>
  <si>
    <t>CONTRIBUTO AMMISSIBILE 40%</t>
  </si>
  <si>
    <t>A,T,A DI TOMASSONI ARDORI ALESSANDRO &amp; C, S,A,S,</t>
  </si>
  <si>
    <t>02333620447</t>
  </si>
  <si>
    <t>MONTEGRANARO</t>
  </si>
  <si>
    <t>S,L, MECCANICA S,R,L,</t>
  </si>
  <si>
    <t>02222730448</t>
  </si>
  <si>
    <t>CARASSAI</t>
  </si>
  <si>
    <t>CALIMAR S,R,L,</t>
  </si>
  <si>
    <t>00487250441</t>
  </si>
  <si>
    <t>FALERONE</t>
  </si>
  <si>
    <t>TIEMMEGI SRL</t>
  </si>
  <si>
    <t>01505260446</t>
  </si>
  <si>
    <t>SANT'ELPIDIO A MARE</t>
  </si>
  <si>
    <t>SPL INDUSTRIES SRL</t>
  </si>
  <si>
    <t>01679730430</t>
  </si>
  <si>
    <t>TOLENTINO</t>
  </si>
  <si>
    <t>DUE ERRE SAS DI ROMAGNOLI GIACOMO &amp; C,</t>
  </si>
  <si>
    <t>01743620435</t>
  </si>
  <si>
    <t>MORROVALLE</t>
  </si>
  <si>
    <t>ITALSTAMPI SRL</t>
  </si>
  <si>
    <t>01650930447</t>
  </si>
  <si>
    <t>PORTO SAN GIORGIO</t>
  </si>
  <si>
    <t>ALTOPROGETTO DI PIUNTI FRANCESCO &amp; C, SAS</t>
  </si>
  <si>
    <t>01904190442</t>
  </si>
  <si>
    <t>GROTTAZZOLINA</t>
  </si>
  <si>
    <t>ESSE,BI SRL</t>
  </si>
  <si>
    <t>01918830439</t>
  </si>
  <si>
    <t>PENNA SAN GIOVANNI</t>
  </si>
  <si>
    <t>MESH S,R,L,</t>
  </si>
  <si>
    <t>01987440433</t>
  </si>
  <si>
    <t>CIVITANOVA MARCHE</t>
  </si>
  <si>
    <t>FILPLAST S,R,L,</t>
  </si>
  <si>
    <t>00757980446</t>
  </si>
  <si>
    <t>MONTEGIORGIO</t>
  </si>
  <si>
    <t>R,D, SRL</t>
  </si>
  <si>
    <t>01987900436</t>
  </si>
  <si>
    <t>MONTE SAN GIUSTO</t>
  </si>
  <si>
    <t>IL CAPPELLO S,R,L, -UNIPERSONALE</t>
  </si>
  <si>
    <t>00109780445</t>
  </si>
  <si>
    <t>MONTAPPONE</t>
  </si>
  <si>
    <t>SCATOLIFICIO GIROLA DI BRACCIOTTI RENATO &amp; C, S,N,C,</t>
  </si>
  <si>
    <t>00195350442</t>
  </si>
  <si>
    <t>FERMO</t>
  </si>
  <si>
    <t>TECNOSOLETTE CIVITANOVA S,R,L,S,</t>
  </si>
  <si>
    <t>01914780430</t>
  </si>
  <si>
    <t>FASHION MARKET SRL</t>
  </si>
  <si>
    <t>01836380434</t>
  </si>
  <si>
    <t>SILVER DI CASTOLDI MASSIMO</t>
  </si>
  <si>
    <t>01687280444</t>
  </si>
  <si>
    <t>PORTO SANT'ELPIDIO</t>
  </si>
  <si>
    <t>SAGOMATO SRL</t>
  </si>
  <si>
    <t>02313340446</t>
  </si>
  <si>
    <t>IL FARO S,A,S, DI DI DOMENICO FRANCESCO E C:</t>
  </si>
  <si>
    <t>01398500437</t>
  </si>
  <si>
    <t>MOGLIANO</t>
  </si>
  <si>
    <t>SOLETTIFICIO TERRY SRL</t>
  </si>
  <si>
    <t>00405470444</t>
  </si>
  <si>
    <t>TRISMECCANICA S,R,L,</t>
  </si>
  <si>
    <t>00944590447</t>
  </si>
  <si>
    <t>LITOEMME SRL</t>
  </si>
  <si>
    <t>01846690442</t>
  </si>
  <si>
    <t>RAPAGNANO</t>
  </si>
  <si>
    <t>MANGIMI CRUCIANI SRL</t>
  </si>
  <si>
    <t>00309820439</t>
  </si>
  <si>
    <t>MELONI TECNO-HANDLING S,R,L,</t>
  </si>
  <si>
    <t>02187050428</t>
  </si>
  <si>
    <t>01694000447</t>
  </si>
  <si>
    <t xml:space="preserve">REGIME D'AIUTO </t>
  </si>
  <si>
    <t xml:space="preserve">Temporary Framework </t>
  </si>
  <si>
    <t>CODICI COR LINEA B</t>
  </si>
  <si>
    <t xml:space="preserve">CODICI COR LINEA A </t>
  </si>
  <si>
    <r>
      <t>TECNOFILM S.P.A.</t>
    </r>
    <r>
      <rPr>
        <sz val="10"/>
        <color rgb="FFFF0000"/>
        <rFont val="Calibri"/>
        <family val="2"/>
        <scheme val="minor"/>
      </rPr>
      <t xml:space="preserve"> (parzialmente finanziata nella prima trance per € 30,426,19)</t>
    </r>
  </si>
  <si>
    <t>ALLEGATO A - PROGETTI AMMISSIBILI E FINANZIABILI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</si>
</sst>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wrapText="1"/>
    </xf>
    <xf numFmtId="0" fontId="8" fillId="3" borderId="10" xfId="0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left"/>
    </xf>
    <xf numFmtId="49" fontId="9" fillId="0" borderId="6" xfId="0" applyNumberFormat="1" applyFont="1" applyFill="1" applyBorder="1"/>
    <xf numFmtId="49" fontId="0" fillId="0" borderId="6" xfId="0" applyNumberFormat="1" applyFill="1" applyBorder="1"/>
    <xf numFmtId="2" fontId="0" fillId="0" borderId="6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2" fontId="0" fillId="0" borderId="6" xfId="0" applyNumberFormat="1" applyFill="1" applyBorder="1"/>
    <xf numFmtId="4" fontId="0" fillId="0" borderId="6" xfId="0" applyNumberFormat="1" applyFill="1" applyBorder="1"/>
    <xf numFmtId="0" fontId="0" fillId="0" borderId="6" xfId="0" applyBorder="1" applyAlignment="1">
      <alignment horizontal="left"/>
    </xf>
    <xf numFmtId="49" fontId="9" fillId="0" borderId="6" xfId="0" applyNumberFormat="1" applyFont="1" applyBorder="1"/>
    <xf numFmtId="49" fontId="0" fillId="0" borderId="6" xfId="0" applyNumberFormat="1" applyBorder="1"/>
    <xf numFmtId="2" fontId="0" fillId="4" borderId="6" xfId="0" applyNumberForma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6" xfId="0" applyNumberFormat="1" applyBorder="1"/>
    <xf numFmtId="4" fontId="0" fillId="0" borderId="6" xfId="0" applyNumberFormat="1" applyBorder="1"/>
    <xf numFmtId="0" fontId="0" fillId="0" borderId="6" xfId="0" applyBorder="1"/>
    <xf numFmtId="0" fontId="0" fillId="0" borderId="6" xfId="0" applyFill="1" applyBorder="1"/>
    <xf numFmtId="10" fontId="0" fillId="0" borderId="6" xfId="1" applyNumberFormat="1" applyFont="1" applyFill="1" applyBorder="1"/>
    <xf numFmtId="0" fontId="10" fillId="0" borderId="6" xfId="0" applyFont="1" applyFill="1" applyBorder="1" applyAlignment="1">
      <alignment horizontal="left"/>
    </xf>
    <xf numFmtId="0" fontId="0" fillId="0" borderId="6" xfId="0" applyFont="1" applyBorder="1" applyAlignment="1">
      <alignment horizontal="left"/>
    </xf>
    <xf numFmtId="49" fontId="11" fillId="0" borderId="6" xfId="0" applyNumberFormat="1" applyFont="1" applyFill="1" applyBorder="1"/>
    <xf numFmtId="49" fontId="10" fillId="0" borderId="6" xfId="0" applyNumberFormat="1" applyFont="1" applyFill="1" applyBorder="1"/>
    <xf numFmtId="4" fontId="0" fillId="0" borderId="0" xfId="0" applyNumberFormat="1"/>
    <xf numFmtId="4" fontId="0" fillId="0" borderId="0" xfId="0" applyNumberFormat="1" applyFill="1" applyBorder="1"/>
    <xf numFmtId="0" fontId="6" fillId="3" borderId="15" xfId="0" applyFont="1" applyFill="1" applyBorder="1" applyAlignment="1">
      <alignment horizontal="center" vertical="center" wrapText="1"/>
    </xf>
    <xf numFmtId="49" fontId="5" fillId="2" borderId="14" xfId="0" applyNumberFormat="1" applyFont="1" applyFill="1" applyBorder="1" applyAlignment="1">
      <alignment horizontal="center" vertical="center" wrapText="1"/>
    </xf>
    <xf numFmtId="4" fontId="0" fillId="0" borderId="16" xfId="0" applyNumberFormat="1" applyFill="1" applyBorder="1"/>
    <xf numFmtId="0" fontId="0" fillId="0" borderId="11" xfId="0" applyBorder="1"/>
    <xf numFmtId="0" fontId="0" fillId="0" borderId="0" xfId="0" applyFill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vertical="center" wrapText="1"/>
    </xf>
    <xf numFmtId="49" fontId="0" fillId="0" borderId="6" xfId="0" applyNumberFormat="1" applyBorder="1" applyAlignment="1">
      <alignment vertical="center"/>
    </xf>
    <xf numFmtId="2" fontId="0" fillId="4" borderId="6" xfId="0" applyNumberForma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6" xfId="0" applyNumberForma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vertical="center"/>
    </xf>
    <xf numFmtId="2" fontId="2" fillId="0" borderId="6" xfId="0" applyNumberFormat="1" applyFont="1" applyFill="1" applyBorder="1"/>
    <xf numFmtId="2" fontId="12" fillId="0" borderId="6" xfId="0" applyNumberFormat="1" applyFont="1" applyFill="1" applyBorder="1"/>
    <xf numFmtId="1" fontId="0" fillId="0" borderId="6" xfId="0" applyNumberFormat="1" applyBorder="1" applyAlignment="1">
      <alignment vertical="center"/>
    </xf>
    <xf numFmtId="1" fontId="0" fillId="0" borderId="6" xfId="0" applyNumberFormat="1" applyFill="1" applyBorder="1"/>
    <xf numFmtId="1" fontId="0" fillId="0" borderId="6" xfId="0" applyNumberFormat="1" applyBorder="1"/>
    <xf numFmtId="1" fontId="0" fillId="0" borderId="6" xfId="0" applyNumberFormat="1" applyFill="1" applyBorder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ssia_moretti/Desktop/SCHEDE%20E%20PROSETTO%20GRADUATORIA/SCHEDE%20VALUTAZIONE%20AZIENDE/Scheda%20Valutazione%20TECNOFILM%20%20Id%20559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ssia_moretti/Desktop/SCHEDE%20E%20PROSETTO%20GRADUATORIA/SCHEDE%20COMISSIONE/SCHEDE%20RIEPILOGATIVE%20COMPONENTI%20COMMISSIONE/Commissione%20TECNOFILM%20%20Id%20559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-VALUTAZIONE"/>
    </sheetNames>
    <sheetDataSet>
      <sheetData sheetId="0" refreshError="1">
        <row r="5">
          <cell r="G5">
            <v>3</v>
          </cell>
        </row>
        <row r="7">
          <cell r="G7">
            <v>10</v>
          </cell>
        </row>
        <row r="18">
          <cell r="G18">
            <v>0</v>
          </cell>
        </row>
        <row r="21">
          <cell r="G21">
            <v>2.25</v>
          </cell>
        </row>
        <row r="26">
          <cell r="G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-VALUTAZIONE"/>
    </sheetNames>
    <sheetDataSet>
      <sheetData sheetId="0">
        <row r="4">
          <cell r="L4">
            <v>9</v>
          </cell>
        </row>
        <row r="6">
          <cell r="L6">
            <v>5</v>
          </cell>
        </row>
        <row r="8">
          <cell r="L8">
            <v>4.5</v>
          </cell>
        </row>
        <row r="9">
          <cell r="L9">
            <v>10</v>
          </cell>
        </row>
        <row r="13">
          <cell r="L13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9"/>
  <sheetViews>
    <sheetView tabSelected="1" topLeftCell="I1" zoomScale="110" zoomScaleNormal="110" workbookViewId="0">
      <selection activeCell="Y21" sqref="Y21"/>
    </sheetView>
  </sheetViews>
  <sheetFormatPr defaultRowHeight="15" x14ac:dyDescent="0.25"/>
  <cols>
    <col min="4" max="4" width="45.42578125" bestFit="1" customWidth="1"/>
    <col min="5" max="5" width="12" bestFit="1" customWidth="1"/>
    <col min="6" max="6" width="21" customWidth="1"/>
    <col min="12" max="12" width="11.28515625" customWidth="1"/>
    <col min="18" max="18" width="11.5703125" customWidth="1"/>
    <col min="19" max="19" width="10.5703125" style="42" customWidth="1"/>
    <col min="20" max="20" width="10" customWidth="1"/>
    <col min="21" max="21" width="10.140625" bestFit="1" customWidth="1"/>
    <col min="22" max="22" width="12.5703125" customWidth="1"/>
    <col min="23" max="23" width="10.5703125" customWidth="1"/>
    <col min="24" max="24" width="12.85546875" customWidth="1"/>
    <col min="25" max="25" width="13.85546875" customWidth="1"/>
    <col min="26" max="26" width="11.140625" customWidth="1"/>
    <col min="27" max="27" width="14" customWidth="1"/>
    <col min="28" max="28" width="22.42578125" customWidth="1"/>
  </cols>
  <sheetData>
    <row r="1" spans="1:32" ht="16.5" thickBot="1" x14ac:dyDescent="0.3">
      <c r="A1" s="65" t="s">
        <v>97</v>
      </c>
      <c r="B1" s="65"/>
      <c r="C1" s="65"/>
      <c r="D1" s="65"/>
      <c r="E1" s="65"/>
      <c r="F1" s="66"/>
      <c r="G1" s="67" t="s">
        <v>0</v>
      </c>
      <c r="H1" s="68"/>
      <c r="I1" s="68"/>
      <c r="J1" s="68"/>
      <c r="K1" s="68"/>
      <c r="L1" s="69"/>
      <c r="M1" s="70" t="s">
        <v>1</v>
      </c>
      <c r="N1" s="71"/>
      <c r="O1" s="71"/>
      <c r="P1" s="71"/>
      <c r="Q1" s="72"/>
      <c r="T1" s="62" t="s">
        <v>2</v>
      </c>
      <c r="U1" s="63"/>
      <c r="V1" s="64"/>
      <c r="W1" s="62" t="s">
        <v>3</v>
      </c>
      <c r="X1" s="63"/>
      <c r="Y1" s="64"/>
      <c r="Z1" s="61" t="s">
        <v>4</v>
      </c>
      <c r="AA1" s="61"/>
    </row>
    <row r="2" spans="1:32" ht="80.25" customHeight="1" thickBot="1" x14ac:dyDescent="0.3">
      <c r="A2" s="1" t="s">
        <v>5</v>
      </c>
      <c r="B2" s="2" t="s">
        <v>6</v>
      </c>
      <c r="C2" s="2" t="s">
        <v>7</v>
      </c>
      <c r="D2" s="3" t="s">
        <v>8</v>
      </c>
      <c r="E2" s="4" t="s">
        <v>9</v>
      </c>
      <c r="F2" s="4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6" t="s">
        <v>16</v>
      </c>
      <c r="M2" s="7" t="s">
        <v>17</v>
      </c>
      <c r="N2" s="8" t="s">
        <v>18</v>
      </c>
      <c r="O2" s="8" t="s">
        <v>19</v>
      </c>
      <c r="P2" s="9" t="s">
        <v>20</v>
      </c>
      <c r="Q2" s="10" t="s">
        <v>21</v>
      </c>
      <c r="R2" s="38" t="s">
        <v>22</v>
      </c>
      <c r="S2" s="53" t="s">
        <v>23</v>
      </c>
      <c r="T2" s="11" t="s">
        <v>24</v>
      </c>
      <c r="U2" s="12" t="s">
        <v>25</v>
      </c>
      <c r="V2" s="12" t="s">
        <v>95</v>
      </c>
      <c r="W2" s="3" t="s">
        <v>24</v>
      </c>
      <c r="X2" s="2" t="s">
        <v>25</v>
      </c>
      <c r="Y2" s="2" t="s">
        <v>94</v>
      </c>
      <c r="Z2" s="3" t="s">
        <v>24</v>
      </c>
      <c r="AA2" s="2" t="s">
        <v>25</v>
      </c>
      <c r="AB2" s="39" t="s">
        <v>92</v>
      </c>
      <c r="AC2" s="13"/>
      <c r="AD2" s="13"/>
      <c r="AE2" s="13"/>
      <c r="AF2" s="13"/>
    </row>
    <row r="3" spans="1:32" ht="25.5" x14ac:dyDescent="0.25">
      <c r="A3" s="43">
        <v>1</v>
      </c>
      <c r="B3" s="44">
        <v>55921</v>
      </c>
      <c r="C3" s="44"/>
      <c r="D3" s="45" t="s">
        <v>96</v>
      </c>
      <c r="E3" s="46" t="s">
        <v>91</v>
      </c>
      <c r="F3" s="46" t="s">
        <v>37</v>
      </c>
      <c r="G3" s="47">
        <f>'[1]SCHEDA-VALUTAZIONE'!$G$5</f>
        <v>3</v>
      </c>
      <c r="H3" s="47">
        <f>'[1]SCHEDA-VALUTAZIONE'!$G$7</f>
        <v>10</v>
      </c>
      <c r="I3" s="47">
        <f>'[1]SCHEDA-VALUTAZIONE'!$G$18</f>
        <v>0</v>
      </c>
      <c r="J3" s="47">
        <f>'[1]SCHEDA-VALUTAZIONE'!$G$21</f>
        <v>2.25</v>
      </c>
      <c r="K3" s="47">
        <f>'[1]SCHEDA-VALUTAZIONE'!$G$26</f>
        <v>0</v>
      </c>
      <c r="L3" s="48">
        <f t="shared" ref="L3" si="0">SUM(G3:K3)</f>
        <v>15.25</v>
      </c>
      <c r="M3" s="49">
        <f>'[2]SCHEDA-VALUTAZIONE'!$L$4</f>
        <v>9</v>
      </c>
      <c r="N3" s="49">
        <f>'[2]SCHEDA-VALUTAZIONE'!$L$6</f>
        <v>5</v>
      </c>
      <c r="O3" s="49">
        <f>'[2]SCHEDA-VALUTAZIONE'!$L$8</f>
        <v>4.5</v>
      </c>
      <c r="P3" s="49">
        <f>'[2]SCHEDA-VALUTAZIONE'!$L$9</f>
        <v>10</v>
      </c>
      <c r="Q3" s="49">
        <f>'[2]SCHEDA-VALUTAZIONE'!$L$13</f>
        <v>20</v>
      </c>
      <c r="R3" s="49">
        <f t="shared" ref="R3" si="1">SUM(M3:Q3)</f>
        <v>48.5</v>
      </c>
      <c r="S3" s="54">
        <f t="shared" ref="S3" si="2">L3+R3</f>
        <v>63.75</v>
      </c>
      <c r="T3" s="50">
        <v>79739</v>
      </c>
      <c r="U3" s="50">
        <v>1469.41</v>
      </c>
      <c r="V3" s="57">
        <v>6504410</v>
      </c>
      <c r="W3" s="51"/>
      <c r="X3" s="51">
        <v>0</v>
      </c>
      <c r="Y3" s="60"/>
      <c r="Z3" s="51">
        <f t="shared" ref="Z3:Z27" si="3">T3+W3</f>
        <v>79739</v>
      </c>
      <c r="AA3" s="51">
        <v>1469.41</v>
      </c>
      <c r="AB3" s="52" t="s">
        <v>93</v>
      </c>
    </row>
    <row r="4" spans="1:32" x14ac:dyDescent="0.25">
      <c r="A4" s="14">
        <v>2</v>
      </c>
      <c r="B4" s="15">
        <v>55859</v>
      </c>
      <c r="C4" s="15">
        <v>55860</v>
      </c>
      <c r="D4" s="16" t="s">
        <v>26</v>
      </c>
      <c r="E4" s="17" t="s">
        <v>27</v>
      </c>
      <c r="F4" s="17" t="s">
        <v>28</v>
      </c>
      <c r="G4" s="18">
        <v>0</v>
      </c>
      <c r="H4" s="18">
        <v>10</v>
      </c>
      <c r="I4" s="18">
        <v>15</v>
      </c>
      <c r="J4" s="18">
        <v>5</v>
      </c>
      <c r="K4" s="18">
        <v>0</v>
      </c>
      <c r="L4" s="19">
        <v>30</v>
      </c>
      <c r="M4" s="20">
        <v>9</v>
      </c>
      <c r="N4" s="20">
        <v>5</v>
      </c>
      <c r="O4" s="20">
        <v>5</v>
      </c>
      <c r="P4" s="20">
        <v>0</v>
      </c>
      <c r="Q4" s="20">
        <v>14</v>
      </c>
      <c r="R4" s="20">
        <v>33</v>
      </c>
      <c r="S4" s="55">
        <v>63</v>
      </c>
      <c r="T4" s="21">
        <v>78000</v>
      </c>
      <c r="U4" s="21">
        <v>31200</v>
      </c>
      <c r="V4" s="58">
        <v>6505531</v>
      </c>
      <c r="W4" s="21">
        <v>2000</v>
      </c>
      <c r="X4" s="21">
        <f t="shared" ref="X4:X27" si="4">W4*40/100</f>
        <v>800</v>
      </c>
      <c r="Y4" s="58">
        <v>6505927</v>
      </c>
      <c r="Z4" s="21">
        <f t="shared" si="3"/>
        <v>80000</v>
      </c>
      <c r="AA4" s="21">
        <f>Z4*40/100</f>
        <v>32000</v>
      </c>
      <c r="AB4" s="29" t="s">
        <v>93</v>
      </c>
    </row>
    <row r="5" spans="1:32" x14ac:dyDescent="0.25">
      <c r="A5" s="14">
        <v>3</v>
      </c>
      <c r="B5" s="22">
        <v>55956</v>
      </c>
      <c r="C5" s="22"/>
      <c r="D5" s="23" t="s">
        <v>29</v>
      </c>
      <c r="E5" s="24" t="s">
        <v>30</v>
      </c>
      <c r="F5" s="24" t="s">
        <v>31</v>
      </c>
      <c r="G5" s="25">
        <v>10</v>
      </c>
      <c r="H5" s="25">
        <v>10</v>
      </c>
      <c r="I5" s="25">
        <v>0</v>
      </c>
      <c r="J5" s="25">
        <v>3.5</v>
      </c>
      <c r="K5" s="25">
        <v>0</v>
      </c>
      <c r="L5" s="26">
        <v>23.5</v>
      </c>
      <c r="M5" s="27">
        <v>10</v>
      </c>
      <c r="N5" s="27">
        <v>5</v>
      </c>
      <c r="O5" s="27">
        <v>4.5</v>
      </c>
      <c r="P5" s="27">
        <v>0</v>
      </c>
      <c r="Q5" s="27">
        <v>20</v>
      </c>
      <c r="R5" s="27">
        <v>39.5</v>
      </c>
      <c r="S5" s="55">
        <v>63</v>
      </c>
      <c r="T5" s="28">
        <v>80000</v>
      </c>
      <c r="U5" s="28">
        <v>32000</v>
      </c>
      <c r="V5" s="59">
        <v>6506211</v>
      </c>
      <c r="W5" s="29"/>
      <c r="X5" s="21">
        <f t="shared" si="4"/>
        <v>0</v>
      </c>
      <c r="Y5" s="58"/>
      <c r="Z5" s="21">
        <f t="shared" si="3"/>
        <v>80000</v>
      </c>
      <c r="AA5" s="21">
        <f t="shared" ref="AA5:AA27" si="5">Z5*40/100</f>
        <v>32000</v>
      </c>
      <c r="AB5" s="29" t="s">
        <v>93</v>
      </c>
    </row>
    <row r="6" spans="1:32" x14ac:dyDescent="0.25">
      <c r="A6" s="14">
        <v>4</v>
      </c>
      <c r="B6" s="15">
        <v>55887</v>
      </c>
      <c r="C6" s="15"/>
      <c r="D6" s="16" t="s">
        <v>32</v>
      </c>
      <c r="E6" s="17" t="s">
        <v>33</v>
      </c>
      <c r="F6" s="17" t="s">
        <v>34</v>
      </c>
      <c r="G6" s="25">
        <v>10</v>
      </c>
      <c r="H6" s="25">
        <v>10</v>
      </c>
      <c r="I6" s="25">
        <v>0</v>
      </c>
      <c r="J6" s="25">
        <v>3.5</v>
      </c>
      <c r="K6" s="25">
        <v>0</v>
      </c>
      <c r="L6" s="26">
        <v>23.5</v>
      </c>
      <c r="M6" s="27">
        <v>10</v>
      </c>
      <c r="N6" s="27">
        <v>5</v>
      </c>
      <c r="O6" s="27">
        <v>4</v>
      </c>
      <c r="P6" s="27">
        <v>0</v>
      </c>
      <c r="Q6" s="27">
        <v>20</v>
      </c>
      <c r="R6" s="27">
        <v>39</v>
      </c>
      <c r="S6" s="55">
        <v>62.5</v>
      </c>
      <c r="T6" s="21">
        <v>80000</v>
      </c>
      <c r="U6" s="21">
        <v>32000</v>
      </c>
      <c r="V6" s="58">
        <v>6506592</v>
      </c>
      <c r="W6" s="29"/>
      <c r="X6" s="21">
        <f t="shared" si="4"/>
        <v>0</v>
      </c>
      <c r="Y6" s="58"/>
      <c r="Z6" s="21">
        <f t="shared" si="3"/>
        <v>80000</v>
      </c>
      <c r="AA6" s="21">
        <f t="shared" si="5"/>
        <v>32000</v>
      </c>
      <c r="AB6" s="29" t="s">
        <v>93</v>
      </c>
    </row>
    <row r="7" spans="1:32" x14ac:dyDescent="0.25">
      <c r="A7" s="14">
        <v>5</v>
      </c>
      <c r="B7" s="22">
        <v>55920</v>
      </c>
      <c r="C7" s="22"/>
      <c r="D7" s="23" t="s">
        <v>35</v>
      </c>
      <c r="E7" s="24" t="s">
        <v>36</v>
      </c>
      <c r="F7" s="24" t="s">
        <v>37</v>
      </c>
      <c r="G7" s="25">
        <v>10</v>
      </c>
      <c r="H7" s="25">
        <v>10</v>
      </c>
      <c r="I7" s="25">
        <v>0</v>
      </c>
      <c r="J7" s="25">
        <v>2.25</v>
      </c>
      <c r="K7" s="25">
        <v>0</v>
      </c>
      <c r="L7" s="26">
        <v>22.25</v>
      </c>
      <c r="M7" s="27">
        <v>10</v>
      </c>
      <c r="N7" s="27">
        <v>5</v>
      </c>
      <c r="O7" s="27">
        <v>4</v>
      </c>
      <c r="P7" s="27">
        <v>7</v>
      </c>
      <c r="Q7" s="27">
        <v>14</v>
      </c>
      <c r="R7" s="27">
        <v>40</v>
      </c>
      <c r="S7" s="55">
        <v>62.25</v>
      </c>
      <c r="T7" s="28">
        <v>80000</v>
      </c>
      <c r="U7" s="28">
        <v>32000</v>
      </c>
      <c r="V7" s="59">
        <v>6507304</v>
      </c>
      <c r="W7" s="29"/>
      <c r="X7" s="21">
        <f t="shared" si="4"/>
        <v>0</v>
      </c>
      <c r="Y7" s="58"/>
      <c r="Z7" s="21">
        <f t="shared" si="3"/>
        <v>80000</v>
      </c>
      <c r="AA7" s="21">
        <f t="shared" si="5"/>
        <v>32000</v>
      </c>
      <c r="AB7" s="29" t="s">
        <v>93</v>
      </c>
    </row>
    <row r="8" spans="1:32" x14ac:dyDescent="0.25">
      <c r="A8" s="14">
        <v>6</v>
      </c>
      <c r="B8" s="15">
        <v>55954</v>
      </c>
      <c r="C8" s="15"/>
      <c r="D8" s="16" t="s">
        <v>38</v>
      </c>
      <c r="E8" s="17" t="s">
        <v>39</v>
      </c>
      <c r="F8" s="17" t="s">
        <v>40</v>
      </c>
      <c r="G8" s="25">
        <v>0</v>
      </c>
      <c r="H8" s="25">
        <v>10</v>
      </c>
      <c r="I8" s="25">
        <v>0</v>
      </c>
      <c r="J8" s="25">
        <v>5</v>
      </c>
      <c r="K8" s="25">
        <v>7</v>
      </c>
      <c r="L8" s="26">
        <v>22</v>
      </c>
      <c r="M8" s="27">
        <v>10</v>
      </c>
      <c r="N8" s="27">
        <v>5</v>
      </c>
      <c r="O8" s="27">
        <v>5</v>
      </c>
      <c r="P8" s="27">
        <v>0</v>
      </c>
      <c r="Q8" s="27">
        <v>20</v>
      </c>
      <c r="R8" s="27">
        <v>40</v>
      </c>
      <c r="S8" s="55">
        <v>62</v>
      </c>
      <c r="T8" s="28">
        <v>80000</v>
      </c>
      <c r="U8" s="28">
        <v>32000</v>
      </c>
      <c r="V8" s="59">
        <v>6508509</v>
      </c>
      <c r="W8" s="29"/>
      <c r="X8" s="21">
        <f t="shared" si="4"/>
        <v>0</v>
      </c>
      <c r="Y8" s="58"/>
      <c r="Z8" s="21">
        <f t="shared" si="3"/>
        <v>80000</v>
      </c>
      <c r="AA8" s="21">
        <f t="shared" si="5"/>
        <v>32000</v>
      </c>
      <c r="AB8" s="29" t="s">
        <v>93</v>
      </c>
    </row>
    <row r="9" spans="1:32" x14ac:dyDescent="0.25">
      <c r="A9" s="14">
        <v>7</v>
      </c>
      <c r="B9" s="15">
        <v>55906</v>
      </c>
      <c r="C9" s="15"/>
      <c r="D9" s="16" t="s">
        <v>41</v>
      </c>
      <c r="E9" s="17" t="s">
        <v>42</v>
      </c>
      <c r="F9" s="17" t="s">
        <v>43</v>
      </c>
      <c r="G9" s="25">
        <v>10</v>
      </c>
      <c r="H9" s="25">
        <v>10</v>
      </c>
      <c r="I9" s="25">
        <v>0</v>
      </c>
      <c r="J9" s="25">
        <v>2.25</v>
      </c>
      <c r="K9" s="25">
        <v>0</v>
      </c>
      <c r="L9" s="26">
        <v>22.25</v>
      </c>
      <c r="M9" s="27">
        <v>10</v>
      </c>
      <c r="N9" s="27">
        <v>5</v>
      </c>
      <c r="O9" s="27">
        <v>4</v>
      </c>
      <c r="P9" s="27">
        <v>0</v>
      </c>
      <c r="Q9" s="27">
        <v>20</v>
      </c>
      <c r="R9" s="27">
        <v>39</v>
      </c>
      <c r="S9" s="55">
        <v>61.25</v>
      </c>
      <c r="T9" s="21">
        <v>47700</v>
      </c>
      <c r="U9" s="21">
        <v>19080</v>
      </c>
      <c r="V9" s="58">
        <v>6509050</v>
      </c>
      <c r="W9" s="29"/>
      <c r="X9" s="21">
        <f t="shared" si="4"/>
        <v>0</v>
      </c>
      <c r="Y9" s="58"/>
      <c r="Z9" s="21">
        <f t="shared" si="3"/>
        <v>47700</v>
      </c>
      <c r="AA9" s="21">
        <f t="shared" si="5"/>
        <v>19080</v>
      </c>
      <c r="AB9" s="29" t="s">
        <v>93</v>
      </c>
    </row>
    <row r="10" spans="1:32" x14ac:dyDescent="0.25">
      <c r="A10" s="14">
        <v>8</v>
      </c>
      <c r="B10" s="22">
        <v>55900</v>
      </c>
      <c r="C10" s="22"/>
      <c r="D10" s="23" t="s">
        <v>44</v>
      </c>
      <c r="E10" s="24" t="s">
        <v>45</v>
      </c>
      <c r="F10" s="24" t="s">
        <v>46</v>
      </c>
      <c r="G10" s="25">
        <v>10</v>
      </c>
      <c r="H10" s="25">
        <v>10</v>
      </c>
      <c r="I10" s="25">
        <v>0</v>
      </c>
      <c r="J10" s="25">
        <v>2.25</v>
      </c>
      <c r="K10" s="25">
        <v>0</v>
      </c>
      <c r="L10" s="26">
        <v>22.25</v>
      </c>
      <c r="M10" s="27">
        <v>9</v>
      </c>
      <c r="N10" s="27">
        <v>5</v>
      </c>
      <c r="O10" s="27">
        <v>5</v>
      </c>
      <c r="P10" s="27">
        <v>0</v>
      </c>
      <c r="Q10" s="27">
        <v>20</v>
      </c>
      <c r="R10" s="27">
        <v>39</v>
      </c>
      <c r="S10" s="55">
        <v>61.25</v>
      </c>
      <c r="T10" s="28">
        <v>80000</v>
      </c>
      <c r="U10" s="28">
        <v>32000</v>
      </c>
      <c r="V10" s="59">
        <v>6510461</v>
      </c>
      <c r="W10" s="29"/>
      <c r="X10" s="21">
        <f t="shared" si="4"/>
        <v>0</v>
      </c>
      <c r="Y10" s="58"/>
      <c r="Z10" s="21">
        <f t="shared" si="3"/>
        <v>80000</v>
      </c>
      <c r="AA10" s="21">
        <f t="shared" si="5"/>
        <v>32000</v>
      </c>
      <c r="AB10" s="29" t="s">
        <v>93</v>
      </c>
    </row>
    <row r="11" spans="1:32" x14ac:dyDescent="0.25">
      <c r="A11" s="14">
        <v>9</v>
      </c>
      <c r="B11" s="22">
        <v>55944</v>
      </c>
      <c r="C11" s="22"/>
      <c r="D11" s="23" t="s">
        <v>47</v>
      </c>
      <c r="E11" s="24" t="s">
        <v>48</v>
      </c>
      <c r="F11" s="24" t="s">
        <v>49</v>
      </c>
      <c r="G11" s="25">
        <v>0</v>
      </c>
      <c r="H11" s="25">
        <v>10</v>
      </c>
      <c r="I11" s="25">
        <v>0</v>
      </c>
      <c r="J11" s="25">
        <v>2.25</v>
      </c>
      <c r="K11" s="25">
        <v>0</v>
      </c>
      <c r="L11" s="26">
        <v>12.25</v>
      </c>
      <c r="M11" s="27">
        <v>9</v>
      </c>
      <c r="N11" s="27">
        <v>5</v>
      </c>
      <c r="O11" s="27">
        <v>4.5</v>
      </c>
      <c r="P11" s="27">
        <v>10</v>
      </c>
      <c r="Q11" s="27">
        <v>20</v>
      </c>
      <c r="R11" s="27">
        <v>48.5</v>
      </c>
      <c r="S11" s="55">
        <v>60.75</v>
      </c>
      <c r="T11" s="28">
        <v>66049</v>
      </c>
      <c r="U11" s="28">
        <v>26419.599999999999</v>
      </c>
      <c r="V11" s="59">
        <v>6510831</v>
      </c>
      <c r="W11" s="29"/>
      <c r="X11" s="21">
        <f t="shared" si="4"/>
        <v>0</v>
      </c>
      <c r="Y11" s="58"/>
      <c r="Z11" s="21">
        <f t="shared" si="3"/>
        <v>66049</v>
      </c>
      <c r="AA11" s="21">
        <f t="shared" si="5"/>
        <v>26419.599999999999</v>
      </c>
      <c r="AB11" s="29" t="s">
        <v>93</v>
      </c>
    </row>
    <row r="12" spans="1:32" x14ac:dyDescent="0.25">
      <c r="A12" s="14">
        <v>10</v>
      </c>
      <c r="B12" s="22">
        <v>55960</v>
      </c>
      <c r="C12" s="22"/>
      <c r="D12" s="23" t="s">
        <v>50</v>
      </c>
      <c r="E12" s="24" t="s">
        <v>51</v>
      </c>
      <c r="F12" s="24" t="s">
        <v>52</v>
      </c>
      <c r="G12" s="25">
        <v>10</v>
      </c>
      <c r="H12" s="25">
        <v>10</v>
      </c>
      <c r="I12" s="25">
        <v>0</v>
      </c>
      <c r="J12" s="25">
        <v>5</v>
      </c>
      <c r="K12" s="25">
        <v>0</v>
      </c>
      <c r="L12" s="26">
        <v>25</v>
      </c>
      <c r="M12" s="27">
        <v>7</v>
      </c>
      <c r="N12" s="27">
        <v>5</v>
      </c>
      <c r="O12" s="27">
        <v>3.5</v>
      </c>
      <c r="P12" s="27">
        <v>0</v>
      </c>
      <c r="Q12" s="27">
        <v>20</v>
      </c>
      <c r="R12" s="27">
        <v>35.5</v>
      </c>
      <c r="S12" s="55">
        <v>60.5</v>
      </c>
      <c r="T12" s="28">
        <v>80000</v>
      </c>
      <c r="U12" s="28">
        <v>32000</v>
      </c>
      <c r="V12" s="59">
        <v>6511104</v>
      </c>
      <c r="W12" s="29"/>
      <c r="X12" s="21">
        <f t="shared" si="4"/>
        <v>0</v>
      </c>
      <c r="Y12" s="58"/>
      <c r="Z12" s="21">
        <f t="shared" si="3"/>
        <v>80000</v>
      </c>
      <c r="AA12" s="21">
        <f t="shared" si="5"/>
        <v>32000</v>
      </c>
      <c r="AB12" s="29" t="s">
        <v>93</v>
      </c>
    </row>
    <row r="13" spans="1:32" x14ac:dyDescent="0.25">
      <c r="A13" s="14">
        <v>11</v>
      </c>
      <c r="B13" s="15">
        <v>55939</v>
      </c>
      <c r="C13" s="15"/>
      <c r="D13" s="16" t="s">
        <v>53</v>
      </c>
      <c r="E13" s="17" t="s">
        <v>54</v>
      </c>
      <c r="F13" s="17" t="s">
        <v>55</v>
      </c>
      <c r="G13" s="18">
        <v>10</v>
      </c>
      <c r="H13" s="18">
        <v>10</v>
      </c>
      <c r="I13" s="18">
        <v>0</v>
      </c>
      <c r="J13" s="18">
        <v>2.25</v>
      </c>
      <c r="K13" s="18">
        <v>0</v>
      </c>
      <c r="L13" s="19">
        <v>22.25</v>
      </c>
      <c r="M13" s="20">
        <v>9</v>
      </c>
      <c r="N13" s="20">
        <v>5</v>
      </c>
      <c r="O13" s="20">
        <v>4</v>
      </c>
      <c r="P13" s="20">
        <v>0</v>
      </c>
      <c r="Q13" s="20">
        <v>20</v>
      </c>
      <c r="R13" s="27">
        <v>38</v>
      </c>
      <c r="S13" s="55">
        <v>60.25</v>
      </c>
      <c r="T13" s="21">
        <v>80000</v>
      </c>
      <c r="U13" s="21">
        <v>32000</v>
      </c>
      <c r="V13" s="58">
        <v>6511842</v>
      </c>
      <c r="W13" s="30"/>
      <c r="X13" s="21">
        <f t="shared" si="4"/>
        <v>0</v>
      </c>
      <c r="Y13" s="58"/>
      <c r="Z13" s="21">
        <f t="shared" si="3"/>
        <v>80000</v>
      </c>
      <c r="AA13" s="21">
        <f t="shared" si="5"/>
        <v>32000</v>
      </c>
      <c r="AB13" s="29" t="s">
        <v>93</v>
      </c>
    </row>
    <row r="14" spans="1:32" x14ac:dyDescent="0.25">
      <c r="A14" s="14">
        <v>12</v>
      </c>
      <c r="B14" s="22">
        <v>55962</v>
      </c>
      <c r="C14" s="22"/>
      <c r="D14" s="23" t="s">
        <v>56</v>
      </c>
      <c r="E14" s="24" t="s">
        <v>57</v>
      </c>
      <c r="F14" s="24" t="s">
        <v>58</v>
      </c>
      <c r="G14" s="25">
        <v>0</v>
      </c>
      <c r="H14" s="25">
        <v>10</v>
      </c>
      <c r="I14" s="25">
        <v>0</v>
      </c>
      <c r="J14" s="25">
        <v>5</v>
      </c>
      <c r="K14" s="25">
        <v>0</v>
      </c>
      <c r="L14" s="26">
        <v>15</v>
      </c>
      <c r="M14" s="27">
        <v>8</v>
      </c>
      <c r="N14" s="27">
        <v>5</v>
      </c>
      <c r="O14" s="27">
        <v>4.5</v>
      </c>
      <c r="P14" s="27">
        <v>7</v>
      </c>
      <c r="Q14" s="27">
        <v>20</v>
      </c>
      <c r="R14" s="27">
        <v>44.5</v>
      </c>
      <c r="S14" s="55">
        <v>59.5</v>
      </c>
      <c r="T14" s="28">
        <v>78308.73</v>
      </c>
      <c r="U14" s="28">
        <v>31323.49</v>
      </c>
      <c r="V14" s="59">
        <v>6512464</v>
      </c>
      <c r="W14" s="29"/>
      <c r="X14" s="21">
        <f t="shared" si="4"/>
        <v>0</v>
      </c>
      <c r="Y14" s="58"/>
      <c r="Z14" s="21">
        <f t="shared" si="3"/>
        <v>78308.73</v>
      </c>
      <c r="AA14" s="21">
        <f t="shared" si="5"/>
        <v>31323.491999999998</v>
      </c>
      <c r="AB14" s="29" t="s">
        <v>93</v>
      </c>
    </row>
    <row r="15" spans="1:32" x14ac:dyDescent="0.25">
      <c r="A15" s="14">
        <v>13</v>
      </c>
      <c r="B15" s="22">
        <v>55972</v>
      </c>
      <c r="C15" s="22"/>
      <c r="D15" s="23" t="s">
        <v>59</v>
      </c>
      <c r="E15" s="24" t="s">
        <v>60</v>
      </c>
      <c r="F15" s="24" t="s">
        <v>61</v>
      </c>
      <c r="G15" s="25">
        <v>10</v>
      </c>
      <c r="H15" s="25">
        <v>10</v>
      </c>
      <c r="I15" s="25">
        <v>0</v>
      </c>
      <c r="J15" s="25">
        <v>2.25</v>
      </c>
      <c r="K15" s="25">
        <v>0</v>
      </c>
      <c r="L15" s="26">
        <v>22.25</v>
      </c>
      <c r="M15" s="27">
        <v>8</v>
      </c>
      <c r="N15" s="27">
        <v>5</v>
      </c>
      <c r="O15" s="27">
        <v>4</v>
      </c>
      <c r="P15" s="27">
        <v>0</v>
      </c>
      <c r="Q15" s="27">
        <v>20</v>
      </c>
      <c r="R15" s="27">
        <v>37</v>
      </c>
      <c r="S15" s="55">
        <v>59.25</v>
      </c>
      <c r="T15" s="28">
        <v>40000</v>
      </c>
      <c r="U15" s="28">
        <v>16000</v>
      </c>
      <c r="V15" s="59">
        <v>6512793</v>
      </c>
      <c r="W15" s="29"/>
      <c r="X15" s="21">
        <f t="shared" si="4"/>
        <v>0</v>
      </c>
      <c r="Y15" s="58"/>
      <c r="Z15" s="21">
        <f t="shared" si="3"/>
        <v>40000</v>
      </c>
      <c r="AA15" s="21">
        <f t="shared" si="5"/>
        <v>16000</v>
      </c>
      <c r="AB15" s="29" t="s">
        <v>93</v>
      </c>
    </row>
    <row r="16" spans="1:32" x14ac:dyDescent="0.25">
      <c r="A16" s="14">
        <v>14</v>
      </c>
      <c r="B16" s="15">
        <v>55937</v>
      </c>
      <c r="C16" s="15"/>
      <c r="D16" s="16" t="s">
        <v>62</v>
      </c>
      <c r="E16" s="17" t="s">
        <v>63</v>
      </c>
      <c r="F16" s="17" t="s">
        <v>64</v>
      </c>
      <c r="G16" s="25">
        <v>10</v>
      </c>
      <c r="H16" s="25">
        <v>10</v>
      </c>
      <c r="I16" s="25">
        <v>0</v>
      </c>
      <c r="J16" s="25">
        <v>0</v>
      </c>
      <c r="K16" s="25">
        <v>0</v>
      </c>
      <c r="L16" s="26">
        <v>20</v>
      </c>
      <c r="M16" s="27">
        <v>4.5</v>
      </c>
      <c r="N16" s="27">
        <v>5</v>
      </c>
      <c r="O16" s="27">
        <v>2.6666666666666665</v>
      </c>
      <c r="P16" s="27">
        <v>7</v>
      </c>
      <c r="Q16" s="27">
        <v>20</v>
      </c>
      <c r="R16" s="27">
        <v>39.166666666666664</v>
      </c>
      <c r="S16" s="55">
        <v>59.166666666666664</v>
      </c>
      <c r="T16" s="21">
        <v>72694</v>
      </c>
      <c r="U16" s="21">
        <v>29077.599999999999</v>
      </c>
      <c r="V16" s="58">
        <v>6513458</v>
      </c>
      <c r="W16" s="29"/>
      <c r="X16" s="21">
        <f t="shared" si="4"/>
        <v>0</v>
      </c>
      <c r="Y16" s="58"/>
      <c r="Z16" s="21">
        <f t="shared" si="3"/>
        <v>72694</v>
      </c>
      <c r="AA16" s="21">
        <f t="shared" si="5"/>
        <v>29077.599999999999</v>
      </c>
      <c r="AB16" s="29" t="s">
        <v>93</v>
      </c>
    </row>
    <row r="17" spans="1:28" x14ac:dyDescent="0.25">
      <c r="A17" s="14">
        <v>15</v>
      </c>
      <c r="B17" s="15">
        <v>55948</v>
      </c>
      <c r="C17" s="15"/>
      <c r="D17" s="16" t="s">
        <v>65</v>
      </c>
      <c r="E17" s="17" t="s">
        <v>66</v>
      </c>
      <c r="F17" s="17" t="s">
        <v>67</v>
      </c>
      <c r="G17" s="18">
        <v>0</v>
      </c>
      <c r="H17" s="18">
        <v>10</v>
      </c>
      <c r="I17" s="18">
        <v>0</v>
      </c>
      <c r="J17" s="18">
        <v>2.25</v>
      </c>
      <c r="K17" s="18">
        <v>0</v>
      </c>
      <c r="L17" s="19">
        <v>12.25</v>
      </c>
      <c r="M17" s="20">
        <v>10</v>
      </c>
      <c r="N17" s="20">
        <v>5</v>
      </c>
      <c r="O17" s="20">
        <v>4.5</v>
      </c>
      <c r="P17" s="20">
        <v>7</v>
      </c>
      <c r="Q17" s="20">
        <v>20</v>
      </c>
      <c r="R17" s="27">
        <v>46.5</v>
      </c>
      <c r="S17" s="55">
        <v>58.75</v>
      </c>
      <c r="T17" s="21">
        <v>49914</v>
      </c>
      <c r="U17" s="21">
        <v>19965.599999999999</v>
      </c>
      <c r="V17" s="58">
        <v>6513782</v>
      </c>
      <c r="W17" s="31"/>
      <c r="X17" s="21">
        <f t="shared" si="4"/>
        <v>0</v>
      </c>
      <c r="Y17" s="58"/>
      <c r="Z17" s="21">
        <f t="shared" si="3"/>
        <v>49914</v>
      </c>
      <c r="AA17" s="21">
        <f t="shared" si="5"/>
        <v>19965.599999999999</v>
      </c>
      <c r="AB17" s="29" t="s">
        <v>93</v>
      </c>
    </row>
    <row r="18" spans="1:28" x14ac:dyDescent="0.25">
      <c r="A18" s="14">
        <v>16</v>
      </c>
      <c r="B18" s="22">
        <v>55958</v>
      </c>
      <c r="C18" s="22"/>
      <c r="D18" s="23" t="s">
        <v>68</v>
      </c>
      <c r="E18" s="24" t="s">
        <v>69</v>
      </c>
      <c r="F18" s="24" t="s">
        <v>55</v>
      </c>
      <c r="G18" s="25">
        <v>10</v>
      </c>
      <c r="H18" s="25">
        <v>10</v>
      </c>
      <c r="I18" s="25">
        <v>0</v>
      </c>
      <c r="J18" s="25">
        <v>2.25</v>
      </c>
      <c r="K18" s="25">
        <v>0</v>
      </c>
      <c r="L18" s="26">
        <v>22.25</v>
      </c>
      <c r="M18" s="27">
        <v>8</v>
      </c>
      <c r="N18" s="27">
        <v>5</v>
      </c>
      <c r="O18" s="27">
        <v>3.5</v>
      </c>
      <c r="P18" s="27">
        <v>0</v>
      </c>
      <c r="Q18" s="27">
        <v>20</v>
      </c>
      <c r="R18" s="27">
        <v>36.5</v>
      </c>
      <c r="S18" s="55">
        <v>58.75</v>
      </c>
      <c r="T18" s="28">
        <v>79590</v>
      </c>
      <c r="U18" s="28">
        <v>31836</v>
      </c>
      <c r="V18" s="59">
        <v>6513973</v>
      </c>
      <c r="W18" s="29"/>
      <c r="X18" s="21">
        <f t="shared" si="4"/>
        <v>0</v>
      </c>
      <c r="Y18" s="58"/>
      <c r="Z18" s="21">
        <f t="shared" si="3"/>
        <v>79590</v>
      </c>
      <c r="AA18" s="21">
        <f t="shared" si="5"/>
        <v>31836</v>
      </c>
      <c r="AB18" s="29" t="s">
        <v>93</v>
      </c>
    </row>
    <row r="19" spans="1:28" x14ac:dyDescent="0.25">
      <c r="A19" s="14">
        <v>17</v>
      </c>
      <c r="B19" s="15">
        <v>55980</v>
      </c>
      <c r="C19" s="15"/>
      <c r="D19" s="16" t="s">
        <v>70</v>
      </c>
      <c r="E19" s="17" t="s">
        <v>71</v>
      </c>
      <c r="F19" s="17" t="s">
        <v>55</v>
      </c>
      <c r="G19" s="25">
        <v>10</v>
      </c>
      <c r="H19" s="25">
        <v>10</v>
      </c>
      <c r="I19" s="25">
        <v>0</v>
      </c>
      <c r="J19" s="25">
        <v>0</v>
      </c>
      <c r="K19" s="25">
        <v>0</v>
      </c>
      <c r="L19" s="26">
        <v>20</v>
      </c>
      <c r="M19" s="27">
        <v>9</v>
      </c>
      <c r="N19" s="27">
        <v>5</v>
      </c>
      <c r="O19" s="27">
        <v>4.5</v>
      </c>
      <c r="P19" s="27">
        <v>0</v>
      </c>
      <c r="Q19" s="27">
        <v>20</v>
      </c>
      <c r="R19" s="27">
        <v>38.5</v>
      </c>
      <c r="S19" s="55">
        <v>58.5</v>
      </c>
      <c r="T19" s="28">
        <v>61230</v>
      </c>
      <c r="U19" s="28">
        <v>24492</v>
      </c>
      <c r="V19" s="59">
        <v>6514756</v>
      </c>
      <c r="W19" s="29"/>
      <c r="X19" s="21">
        <f t="shared" si="4"/>
        <v>0</v>
      </c>
      <c r="Y19" s="58"/>
      <c r="Z19" s="21">
        <f t="shared" si="3"/>
        <v>61230</v>
      </c>
      <c r="AA19" s="21">
        <f t="shared" si="5"/>
        <v>24492</v>
      </c>
      <c r="AB19" s="29" t="s">
        <v>93</v>
      </c>
    </row>
    <row r="20" spans="1:28" x14ac:dyDescent="0.25">
      <c r="A20" s="14">
        <v>18</v>
      </c>
      <c r="B20" s="22">
        <v>55942</v>
      </c>
      <c r="C20" s="22"/>
      <c r="D20" s="23" t="s">
        <v>72</v>
      </c>
      <c r="E20" s="24" t="s">
        <v>73</v>
      </c>
      <c r="F20" s="24" t="s">
        <v>74</v>
      </c>
      <c r="G20" s="25">
        <v>10</v>
      </c>
      <c r="H20" s="25">
        <v>10</v>
      </c>
      <c r="I20" s="25">
        <v>0</v>
      </c>
      <c r="J20" s="25">
        <v>0</v>
      </c>
      <c r="K20" s="25">
        <v>0</v>
      </c>
      <c r="L20" s="26">
        <v>20</v>
      </c>
      <c r="M20" s="27">
        <v>10</v>
      </c>
      <c r="N20" s="27">
        <v>5</v>
      </c>
      <c r="O20" s="27">
        <v>3.5</v>
      </c>
      <c r="P20" s="27">
        <v>0</v>
      </c>
      <c r="Q20" s="27">
        <v>20</v>
      </c>
      <c r="R20" s="27">
        <v>38.5</v>
      </c>
      <c r="S20" s="55">
        <v>58.5</v>
      </c>
      <c r="T20" s="28">
        <v>78750</v>
      </c>
      <c r="U20" s="28">
        <v>31500</v>
      </c>
      <c r="V20" s="59">
        <v>6515124</v>
      </c>
      <c r="W20" s="29"/>
      <c r="X20" s="21">
        <f t="shared" si="4"/>
        <v>0</v>
      </c>
      <c r="Y20" s="58"/>
      <c r="Z20" s="21">
        <f t="shared" si="3"/>
        <v>78750</v>
      </c>
      <c r="AA20" s="21">
        <f t="shared" si="5"/>
        <v>31500</v>
      </c>
      <c r="AB20" s="29" t="s">
        <v>93</v>
      </c>
    </row>
    <row r="21" spans="1:28" x14ac:dyDescent="0.25">
      <c r="A21" s="14">
        <v>19</v>
      </c>
      <c r="B21" s="15">
        <v>55902</v>
      </c>
      <c r="C21" s="15">
        <v>55940</v>
      </c>
      <c r="D21" s="16" t="s">
        <v>75</v>
      </c>
      <c r="E21" s="17" t="s">
        <v>76</v>
      </c>
      <c r="F21" s="17" t="s">
        <v>28</v>
      </c>
      <c r="G21" s="25">
        <v>0</v>
      </c>
      <c r="H21" s="25">
        <v>5</v>
      </c>
      <c r="I21" s="25">
        <v>15</v>
      </c>
      <c r="J21" s="25">
        <v>2.25</v>
      </c>
      <c r="K21" s="25">
        <v>0</v>
      </c>
      <c r="L21" s="26">
        <v>22.25</v>
      </c>
      <c r="M21" s="27">
        <v>10</v>
      </c>
      <c r="N21" s="27">
        <v>2.25</v>
      </c>
      <c r="O21" s="27">
        <v>4</v>
      </c>
      <c r="P21" s="27">
        <v>0</v>
      </c>
      <c r="Q21" s="27">
        <v>20</v>
      </c>
      <c r="R21" s="27">
        <v>36.25</v>
      </c>
      <c r="S21" s="55">
        <v>58.5</v>
      </c>
      <c r="T21" s="21">
        <v>60000</v>
      </c>
      <c r="U21" s="21">
        <v>24000</v>
      </c>
      <c r="V21" s="58">
        <v>6515398</v>
      </c>
      <c r="W21" s="28">
        <v>20000</v>
      </c>
      <c r="X21" s="21">
        <f t="shared" si="4"/>
        <v>8000</v>
      </c>
      <c r="Y21" s="58">
        <v>6515736</v>
      </c>
      <c r="Z21" s="21">
        <f t="shared" si="3"/>
        <v>80000</v>
      </c>
      <c r="AA21" s="21">
        <f t="shared" si="5"/>
        <v>32000</v>
      </c>
      <c r="AB21" s="29" t="s">
        <v>93</v>
      </c>
    </row>
    <row r="22" spans="1:28" x14ac:dyDescent="0.25">
      <c r="A22" s="14">
        <v>20</v>
      </c>
      <c r="B22" s="15">
        <v>55965</v>
      </c>
      <c r="C22" s="15"/>
      <c r="D22" s="16" t="s">
        <v>77</v>
      </c>
      <c r="E22" s="17" t="s">
        <v>78</v>
      </c>
      <c r="F22" s="17" t="s">
        <v>79</v>
      </c>
      <c r="G22" s="25">
        <v>7</v>
      </c>
      <c r="H22" s="25">
        <v>10</v>
      </c>
      <c r="I22" s="25">
        <v>0</v>
      </c>
      <c r="J22" s="25">
        <v>2.25</v>
      </c>
      <c r="K22" s="25">
        <v>0</v>
      </c>
      <c r="L22" s="26">
        <v>19.25</v>
      </c>
      <c r="M22" s="27">
        <v>9</v>
      </c>
      <c r="N22" s="27">
        <v>5</v>
      </c>
      <c r="O22" s="27">
        <v>4</v>
      </c>
      <c r="P22" s="27">
        <v>7</v>
      </c>
      <c r="Q22" s="27">
        <v>14</v>
      </c>
      <c r="R22" s="27">
        <v>39</v>
      </c>
      <c r="S22" s="55">
        <v>58.25</v>
      </c>
      <c r="T22" s="21">
        <v>80000</v>
      </c>
      <c r="U22" s="21">
        <v>32000</v>
      </c>
      <c r="V22" s="58">
        <v>6516134</v>
      </c>
      <c r="W22" s="29"/>
      <c r="X22" s="21">
        <f t="shared" si="4"/>
        <v>0</v>
      </c>
      <c r="Y22" s="58"/>
      <c r="Z22" s="21">
        <f t="shared" si="3"/>
        <v>80000</v>
      </c>
      <c r="AA22" s="21">
        <f t="shared" si="5"/>
        <v>32000</v>
      </c>
      <c r="AB22" s="29" t="s">
        <v>93</v>
      </c>
    </row>
    <row r="23" spans="1:28" x14ac:dyDescent="0.25">
      <c r="A23" s="14">
        <v>21</v>
      </c>
      <c r="B23" s="15">
        <v>55984</v>
      </c>
      <c r="C23" s="15"/>
      <c r="D23" s="16" t="s">
        <v>80</v>
      </c>
      <c r="E23" s="17" t="s">
        <v>81</v>
      </c>
      <c r="F23" s="17" t="s">
        <v>37</v>
      </c>
      <c r="G23" s="25">
        <v>10</v>
      </c>
      <c r="H23" s="25">
        <v>10</v>
      </c>
      <c r="I23" s="25">
        <v>0</v>
      </c>
      <c r="J23" s="25">
        <v>0</v>
      </c>
      <c r="K23" s="25">
        <v>0</v>
      </c>
      <c r="L23" s="26">
        <v>20</v>
      </c>
      <c r="M23" s="27">
        <v>8</v>
      </c>
      <c r="N23" s="27">
        <v>5</v>
      </c>
      <c r="O23" s="27">
        <v>4</v>
      </c>
      <c r="P23" s="27">
        <v>0</v>
      </c>
      <c r="Q23" s="27">
        <v>20</v>
      </c>
      <c r="R23" s="27">
        <v>37</v>
      </c>
      <c r="S23" s="55">
        <v>57</v>
      </c>
      <c r="T23" s="21">
        <v>47000</v>
      </c>
      <c r="U23" s="21">
        <v>18800</v>
      </c>
      <c r="V23" s="58">
        <v>6516424</v>
      </c>
      <c r="W23" s="29"/>
      <c r="X23" s="21">
        <f t="shared" si="4"/>
        <v>0</v>
      </c>
      <c r="Y23" s="58"/>
      <c r="Z23" s="21">
        <f t="shared" si="3"/>
        <v>47000</v>
      </c>
      <c r="AA23" s="21">
        <f t="shared" si="5"/>
        <v>18800</v>
      </c>
      <c r="AB23" s="29" t="s">
        <v>93</v>
      </c>
    </row>
    <row r="24" spans="1:28" x14ac:dyDescent="0.25">
      <c r="A24" s="14">
        <v>22</v>
      </c>
      <c r="B24" s="22">
        <v>55904</v>
      </c>
      <c r="C24" s="22"/>
      <c r="D24" s="23" t="s">
        <v>82</v>
      </c>
      <c r="E24" s="24" t="s">
        <v>83</v>
      </c>
      <c r="F24" s="24" t="s">
        <v>67</v>
      </c>
      <c r="G24" s="25">
        <v>0</v>
      </c>
      <c r="H24" s="25">
        <v>10</v>
      </c>
      <c r="I24" s="25">
        <v>0</v>
      </c>
      <c r="J24" s="25">
        <v>5</v>
      </c>
      <c r="K24" s="25">
        <v>0</v>
      </c>
      <c r="L24" s="26">
        <v>15</v>
      </c>
      <c r="M24" s="27">
        <v>10</v>
      </c>
      <c r="N24" s="27">
        <v>5</v>
      </c>
      <c r="O24" s="27">
        <v>5</v>
      </c>
      <c r="P24" s="27">
        <v>0</v>
      </c>
      <c r="Q24" s="27">
        <v>20</v>
      </c>
      <c r="R24" s="27">
        <v>40</v>
      </c>
      <c r="S24" s="55">
        <v>55</v>
      </c>
      <c r="T24" s="28">
        <v>80000</v>
      </c>
      <c r="U24" s="28">
        <v>32000</v>
      </c>
      <c r="V24" s="59">
        <v>6516710</v>
      </c>
      <c r="W24" s="29"/>
      <c r="X24" s="21">
        <f t="shared" si="4"/>
        <v>0</v>
      </c>
      <c r="Y24" s="58"/>
      <c r="Z24" s="21">
        <f t="shared" si="3"/>
        <v>80000</v>
      </c>
      <c r="AA24" s="21">
        <f t="shared" si="5"/>
        <v>32000</v>
      </c>
      <c r="AB24" s="29" t="s">
        <v>93</v>
      </c>
    </row>
    <row r="25" spans="1:28" x14ac:dyDescent="0.25">
      <c r="A25" s="14">
        <v>23</v>
      </c>
      <c r="B25" s="32">
        <v>55970</v>
      </c>
      <c r="C25" s="33"/>
      <c r="D25" s="34" t="s">
        <v>84</v>
      </c>
      <c r="E25" s="35" t="s">
        <v>85</v>
      </c>
      <c r="F25" s="24" t="s">
        <v>86</v>
      </c>
      <c r="G25" s="25">
        <v>0</v>
      </c>
      <c r="H25" s="25">
        <v>10</v>
      </c>
      <c r="I25" s="25">
        <v>0</v>
      </c>
      <c r="J25" s="25">
        <v>0</v>
      </c>
      <c r="K25" s="25">
        <v>0</v>
      </c>
      <c r="L25" s="26">
        <v>10</v>
      </c>
      <c r="M25" s="27">
        <v>8</v>
      </c>
      <c r="N25" s="27">
        <v>5</v>
      </c>
      <c r="O25" s="27">
        <v>5</v>
      </c>
      <c r="P25" s="27">
        <v>7</v>
      </c>
      <c r="Q25" s="27">
        <v>20</v>
      </c>
      <c r="R25" s="27">
        <v>45</v>
      </c>
      <c r="S25" s="56">
        <v>55</v>
      </c>
      <c r="T25" s="28">
        <v>80000</v>
      </c>
      <c r="U25" s="28">
        <v>32000</v>
      </c>
      <c r="V25" s="59">
        <v>6517174</v>
      </c>
      <c r="W25" s="29"/>
      <c r="X25" s="21">
        <f t="shared" si="4"/>
        <v>0</v>
      </c>
      <c r="Y25" s="58"/>
      <c r="Z25" s="21">
        <f t="shared" si="3"/>
        <v>80000</v>
      </c>
      <c r="AA25" s="21">
        <f t="shared" si="5"/>
        <v>32000</v>
      </c>
      <c r="AB25" s="29" t="s">
        <v>93</v>
      </c>
    </row>
    <row r="26" spans="1:28" x14ac:dyDescent="0.25">
      <c r="A26" s="14">
        <v>24</v>
      </c>
      <c r="B26" s="22">
        <v>55912</v>
      </c>
      <c r="C26" s="22"/>
      <c r="D26" s="23" t="s">
        <v>87</v>
      </c>
      <c r="E26" s="24" t="s">
        <v>88</v>
      </c>
      <c r="F26" s="24" t="s">
        <v>64</v>
      </c>
      <c r="G26" s="25">
        <v>7</v>
      </c>
      <c r="H26" s="25">
        <v>10</v>
      </c>
      <c r="I26" s="25">
        <v>0</v>
      </c>
      <c r="J26" s="25">
        <v>0</v>
      </c>
      <c r="K26" s="25">
        <v>0</v>
      </c>
      <c r="L26" s="26">
        <v>17</v>
      </c>
      <c r="M26" s="27">
        <v>7</v>
      </c>
      <c r="N26" s="27">
        <v>5</v>
      </c>
      <c r="O26" s="27">
        <v>5</v>
      </c>
      <c r="P26" s="27">
        <v>7</v>
      </c>
      <c r="Q26" s="27">
        <v>14</v>
      </c>
      <c r="R26" s="27">
        <v>38</v>
      </c>
      <c r="S26" s="55">
        <v>55</v>
      </c>
      <c r="T26" s="28">
        <v>80000</v>
      </c>
      <c r="U26" s="28">
        <v>32000</v>
      </c>
      <c r="V26" s="59">
        <v>6517585</v>
      </c>
      <c r="W26" s="29"/>
      <c r="X26" s="21">
        <f t="shared" si="4"/>
        <v>0</v>
      </c>
      <c r="Y26" s="58"/>
      <c r="Z26" s="21">
        <f t="shared" si="3"/>
        <v>80000</v>
      </c>
      <c r="AA26" s="21">
        <f t="shared" si="5"/>
        <v>32000</v>
      </c>
      <c r="AB26" s="41" t="s">
        <v>93</v>
      </c>
    </row>
    <row r="27" spans="1:28" x14ac:dyDescent="0.25">
      <c r="A27" s="14">
        <v>25</v>
      </c>
      <c r="B27" s="15">
        <v>55938</v>
      </c>
      <c r="C27" s="15"/>
      <c r="D27" s="16" t="s">
        <v>89</v>
      </c>
      <c r="E27" s="17" t="s">
        <v>90</v>
      </c>
      <c r="F27" s="17" t="s">
        <v>40</v>
      </c>
      <c r="G27" s="25">
        <v>0</v>
      </c>
      <c r="H27" s="25">
        <v>10</v>
      </c>
      <c r="I27" s="25">
        <v>0</v>
      </c>
      <c r="J27" s="25">
        <v>5</v>
      </c>
      <c r="K27" s="25">
        <v>0</v>
      </c>
      <c r="L27" s="26">
        <v>15</v>
      </c>
      <c r="M27" s="27">
        <v>9</v>
      </c>
      <c r="N27" s="27">
        <v>5</v>
      </c>
      <c r="O27" s="27">
        <v>5</v>
      </c>
      <c r="P27" s="27">
        <v>7</v>
      </c>
      <c r="Q27" s="27">
        <v>14</v>
      </c>
      <c r="R27" s="27">
        <v>40</v>
      </c>
      <c r="S27" s="55">
        <v>55</v>
      </c>
      <c r="T27" s="21">
        <v>79579.5</v>
      </c>
      <c r="U27" s="21">
        <v>31831.8</v>
      </c>
      <c r="V27" s="58">
        <v>6517883</v>
      </c>
      <c r="W27" s="29"/>
      <c r="X27" s="21">
        <f t="shared" si="4"/>
        <v>0</v>
      </c>
      <c r="Y27" s="58"/>
      <c r="Z27" s="21">
        <f t="shared" si="3"/>
        <v>79579.5</v>
      </c>
      <c r="AA27" s="40">
        <f t="shared" si="5"/>
        <v>31831.8</v>
      </c>
      <c r="AB27" s="29" t="s">
        <v>93</v>
      </c>
    </row>
    <row r="28" spans="1:28" x14ac:dyDescent="0.25">
      <c r="U28" s="36">
        <f>SUM(U3:U27)</f>
        <v>688995.5</v>
      </c>
      <c r="V28" s="36"/>
      <c r="X28" s="36">
        <f>SUM(X4:X27)</f>
        <v>8800</v>
      </c>
      <c r="Y28" s="36"/>
      <c r="AA28" s="36">
        <f>SUM(AA3:AA27)</f>
        <v>697795.50199999998</v>
      </c>
      <c r="AB28" s="13"/>
    </row>
    <row r="29" spans="1:28" x14ac:dyDescent="0.25">
      <c r="T29" s="37"/>
      <c r="U29" s="36"/>
      <c r="V29" s="36"/>
    </row>
  </sheetData>
  <mergeCells count="6">
    <mergeCell ref="Z1:AA1"/>
    <mergeCell ref="T1:V1"/>
    <mergeCell ref="W1:Y1"/>
    <mergeCell ref="A1:F1"/>
    <mergeCell ref="G1:L1"/>
    <mergeCell ref="M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- A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Alessia Moretti</dc:creator>
  <cp:lastModifiedBy>Massimo Gaspari</cp:lastModifiedBy>
  <cp:lastPrinted>2021-09-07T08:57:17Z</cp:lastPrinted>
  <dcterms:created xsi:type="dcterms:W3CDTF">2021-09-07T08:17:43Z</dcterms:created>
  <dcterms:modified xsi:type="dcterms:W3CDTF">2021-11-22T07:29:06Z</dcterms:modified>
</cp:coreProperties>
</file>